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22980" windowHeight="8760"/>
  </bookViews>
  <sheets>
    <sheet name="Cover Page" sheetId="2" r:id="rId1"/>
    <sheet name="Total Heat Input" sheetId="1" r:id="rId2"/>
  </sheets>
  <calcPr calcId="145621" calcMode="manual"/>
</workbook>
</file>

<file path=xl/calcChain.xml><?xml version="1.0" encoding="utf-8"?>
<calcChain xmlns="http://schemas.openxmlformats.org/spreadsheetml/2006/main">
  <c r="K36" i="1" l="1"/>
  <c r="N36" i="1" s="1"/>
  <c r="J36" i="1"/>
  <c r="B13" i="1"/>
  <c r="L36" i="1" l="1"/>
  <c r="O36" i="1" s="1"/>
</calcChain>
</file>

<file path=xl/comments1.xml><?xml version="1.0" encoding="utf-8"?>
<comments xmlns="http://schemas.openxmlformats.org/spreadsheetml/2006/main">
  <authors>
    <author>a850836</author>
  </authors>
  <commentList>
    <comment ref="L2" authorId="0">
      <text>
        <r>
          <rPr>
            <b/>
            <sz val="9"/>
            <color indexed="81"/>
            <rFont val="Tahoma"/>
            <family val="2"/>
          </rPr>
          <t>a850836:</t>
        </r>
        <r>
          <rPr>
            <sz val="9"/>
            <color indexed="81"/>
            <rFont val="Tahoma"/>
            <family val="2"/>
          </rPr>
          <t xml:space="preserve">
(2171 x 0.667) / 365 / 24 = 332 lb/hr
2171 is the annual Average SO2 Emission between 2017 to 2019.
The 2171 is reduced 33% and coverted from ton/year to lb/hr.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TL Floyd:</t>
        </r>
        <r>
          <rPr>
            <sz val="9"/>
            <color indexed="81"/>
            <rFont val="Tahoma"/>
            <family val="2"/>
          </rPr>
          <t xml:space="preserve">
F-Waste + 30,389 lbs of CPO Waste
</t>
        </r>
      </text>
    </comment>
    <comment ref="B23" authorId="0">
      <text>
        <r>
          <rPr>
            <b/>
            <sz val="9"/>
            <color indexed="81"/>
            <rFont val="Tahoma"/>
            <family val="2"/>
          </rPr>
          <t>TL Floyd:</t>
        </r>
        <r>
          <rPr>
            <sz val="9"/>
            <color indexed="81"/>
            <rFont val="Tahoma"/>
            <family val="2"/>
          </rPr>
          <t xml:space="preserve">
F-waste + 23,390 lbs of CPO Waste
</t>
        </r>
      </text>
    </comment>
    <comment ref="B33" authorId="0">
      <text>
        <r>
          <rPr>
            <b/>
            <sz val="9"/>
            <color indexed="81"/>
            <rFont val="Tahoma"/>
            <family val="2"/>
          </rPr>
          <t>TL Floyd:</t>
        </r>
        <r>
          <rPr>
            <sz val="9"/>
            <color indexed="81"/>
            <rFont val="Tahoma"/>
            <family val="2"/>
          </rPr>
          <t xml:space="preserve">
F-Waste + 5,182 lbs of CPO Waste
</t>
        </r>
      </text>
    </comment>
  </commentList>
</comments>
</file>

<file path=xl/sharedStrings.xml><?xml version="1.0" encoding="utf-8"?>
<sst xmlns="http://schemas.openxmlformats.org/spreadsheetml/2006/main" count="89" uniqueCount="58">
  <si>
    <t>2017 - 2019 FFCC Baseline Waste Data</t>
  </si>
  <si>
    <t>2017 - 2019 FFCC Baseline Coal Data</t>
  </si>
  <si>
    <t>Boiler Waste Stream</t>
  </si>
  <si>
    <t>2017 (lbs)</t>
  </si>
  <si>
    <t>2018 (lbs)</t>
  </si>
  <si>
    <t>2019 (lbs)</t>
  </si>
  <si>
    <t>Blr 1 Year</t>
  </si>
  <si>
    <t>Start</t>
  </si>
  <si>
    <t>End</t>
  </si>
  <si>
    <t>Coal Feedrate (lb/hr)</t>
  </si>
  <si>
    <t>Coal Btu/lb</t>
  </si>
  <si>
    <t>mmBtu/hr</t>
  </si>
  <si>
    <t>mmBtu/yr</t>
  </si>
  <si>
    <t>lb SO2/yr</t>
  </si>
  <si>
    <t>Organic Process Waste</t>
  </si>
  <si>
    <t>Mixed Solvent Organic Waste</t>
  </si>
  <si>
    <t>Fatty Acid Waste</t>
  </si>
  <si>
    <t>VME Waste</t>
  </si>
  <si>
    <t>CPO Waste</t>
  </si>
  <si>
    <t>Blr 2 Year</t>
  </si>
  <si>
    <t>2017 Total (lbs)</t>
  </si>
  <si>
    <t>2017 Avg % S</t>
  </si>
  <si>
    <t>2017  S (lbs)</t>
  </si>
  <si>
    <t>2017 Avg Btu/lb</t>
  </si>
  <si>
    <t>2017 mmBtu</t>
  </si>
  <si>
    <t>2017 Avg SO2/mmBtu</t>
  </si>
  <si>
    <t>Blr 3 Year</t>
  </si>
  <si>
    <t>All Waste Streams</t>
  </si>
  <si>
    <t>CFBs Year</t>
  </si>
  <si>
    <t>BLR 1 mmBtu/yr</t>
  </si>
  <si>
    <t>BLR 2 mmBtu/yr</t>
  </si>
  <si>
    <t>BLR 3 mmBtu/yr</t>
  </si>
  <si>
    <t>All Coal-Fired Boilers mmBtu/yr</t>
  </si>
  <si>
    <t>ton SO2/yr</t>
  </si>
  <si>
    <t>2018 Total (lbs)</t>
  </si>
  <si>
    <t>2018 Avg % S</t>
  </si>
  <si>
    <t>2018  S (lbs)</t>
  </si>
  <si>
    <t>2018 Avg Btu/lb</t>
  </si>
  <si>
    <t>2018 mmBtu</t>
  </si>
  <si>
    <t>2018 Avg SO2/mmBtu</t>
  </si>
  <si>
    <t>All Feed Year</t>
  </si>
  <si>
    <t>CFBs mmBtu/yr</t>
  </si>
  <si>
    <t>Waste mmBtu/yr</t>
  </si>
  <si>
    <t>Total mmBtu/yr</t>
  </si>
  <si>
    <t>2019 Total (lbs)</t>
  </si>
  <si>
    <t>2019 Avg % S</t>
  </si>
  <si>
    <t>2019  S (lbs)</t>
  </si>
  <si>
    <t>2019 Avg Btu/lb</t>
  </si>
  <si>
    <t>2019 mmBtu</t>
  </si>
  <si>
    <t>2019 Avg SO2/mmBtu</t>
  </si>
  <si>
    <t>Calculated lb of SO2 per MMBtu based using 2% Coal (TLF 9/10/20)</t>
  </si>
  <si>
    <t>Year</t>
  </si>
  <si>
    <t>Avg Coal Btu/lb</t>
  </si>
  <si>
    <t>Avg Coal lb/hr</t>
  </si>
  <si>
    <t>Avg mmBtu/hr</t>
  </si>
  <si>
    <t>Target  S %</t>
  </si>
  <si>
    <t>Avg SO2 lb/hr</t>
  </si>
  <si>
    <t>SO2 / mmBtu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</si>
</sst>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\ h:mm;@"/>
    <numFmt numFmtId="165" formatCode="0.0"/>
    <numFmt numFmtId="166" formatCode="#,##0.0_);\(#,##0.0\)"/>
    <numFmt numFmtId="167" formatCode="&quot;$&quot;#,##0\ ;\(&quot;$&quot;#,##0\)"/>
  </numFmts>
  <fonts count="22" x14ac:knownFonts="1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rgb="FF0000FF"/>
      <name val="Times New Roman"/>
      <family val="1"/>
    </font>
    <font>
      <i/>
      <sz val="11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Times New Roman"/>
      <family val="1"/>
    </font>
    <font>
      <sz val="12"/>
      <color indexed="24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8"/>
      <color indexed="24"/>
      <name val="Arial"/>
      <family val="2"/>
    </font>
    <font>
      <b/>
      <sz val="12"/>
      <name val="Arial"/>
      <family val="2"/>
    </font>
    <font>
      <sz val="8"/>
      <color indexed="24"/>
      <name val="Arial"/>
      <family val="2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8"/>
      <color theme="3"/>
      <name val="Cambria"/>
      <family val="2"/>
      <scheme val="maj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0"/>
      </top>
      <bottom style="double">
        <color indexed="0"/>
      </bottom>
      <diagonal/>
    </border>
    <border>
      <left/>
      <right/>
      <top style="double">
        <color indexed="64"/>
      </top>
      <bottom/>
      <diagonal/>
    </border>
  </borders>
  <cellStyleXfs count="127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3" fillId="0" borderId="0" applyFont="0" applyFill="0" applyBorder="0" applyAlignment="0" applyProtection="0"/>
    <xf numFmtId="2" fontId="14" fillId="0" borderId="0" applyProtection="0"/>
    <xf numFmtId="2" fontId="14" fillId="0" borderId="0" applyProtection="0"/>
    <xf numFmtId="2" fontId="14" fillId="0" borderId="0" applyProtection="0"/>
    <xf numFmtId="2" fontId="13" fillId="0" borderId="0" applyFont="0" applyFill="0" applyBorder="0" applyAlignment="0" applyProtection="0"/>
    <xf numFmtId="0" fontId="15" fillId="0" borderId="0" applyNumberFormat="0" applyFont="0" applyFill="0" applyAlignment="0" applyProtection="0"/>
    <xf numFmtId="0" fontId="15" fillId="0" borderId="0" applyNumberFormat="0" applyFont="0" applyFill="0" applyAlignment="0" applyProtection="0"/>
    <xf numFmtId="0" fontId="15" fillId="0" borderId="0" applyNumberFormat="0" applyFont="0" applyFill="0" applyAlignment="0" applyProtection="0"/>
    <xf numFmtId="0" fontId="15" fillId="0" borderId="0" applyNumberFormat="0" applyFon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ont="0" applyFill="0" applyAlignment="0" applyProtection="0"/>
    <xf numFmtId="0" fontId="17" fillId="0" borderId="0" applyNumberFormat="0" applyFont="0" applyFill="0" applyAlignment="0" applyProtection="0"/>
    <xf numFmtId="0" fontId="17" fillId="0" borderId="0" applyNumberFormat="0" applyFont="0" applyFill="0" applyAlignment="0" applyProtection="0"/>
    <xf numFmtId="0" fontId="17" fillId="0" borderId="0" applyNumberFormat="0" applyFont="0" applyFill="0" applyAlignment="0" applyProtection="0"/>
    <xf numFmtId="0" fontId="18" fillId="0" borderId="0" applyNumberFormat="0" applyFill="0" applyBorder="0" applyAlignment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6" fillId="0" borderId="0" applyBorder="0"/>
    <xf numFmtId="0" fontId="1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13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4" fillId="0" borderId="27" applyProtection="0"/>
    <xf numFmtId="0" fontId="13" fillId="0" borderId="28" applyNumberFormat="0" applyFont="0" applyFill="0" applyAlignment="0" applyProtection="0"/>
  </cellStyleXfs>
  <cellXfs count="101">
    <xf numFmtId="0" fontId="0" fillId="0" borderId="0" xfId="0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/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7" xfId="3" applyFont="1" applyFill="1" applyBorder="1"/>
    <xf numFmtId="3" fontId="5" fillId="0" borderId="8" xfId="0" applyNumberFormat="1" applyFont="1" applyFill="1" applyBorder="1" applyAlignment="1">
      <alignment horizontal="center"/>
    </xf>
    <xf numFmtId="3" fontId="7" fillId="0" borderId="8" xfId="3" applyNumberFormat="1" applyFont="1" applyFill="1" applyBorder="1" applyAlignment="1">
      <alignment horizontal="center"/>
    </xf>
    <xf numFmtId="3" fontId="7" fillId="0" borderId="9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37" fontId="5" fillId="0" borderId="10" xfId="1" applyNumberFormat="1" applyFont="1" applyBorder="1" applyAlignment="1">
      <alignment horizontal="center" vertical="center"/>
    </xf>
    <xf numFmtId="165" fontId="5" fillId="0" borderId="1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37" fontId="5" fillId="0" borderId="14" xfId="1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37" fontId="5" fillId="0" borderId="0" xfId="1" applyNumberFormat="1" applyFont="1" applyBorder="1" applyAlignment="1">
      <alignment horizontal="center" vertical="center"/>
    </xf>
    <xf numFmtId="0" fontId="7" fillId="0" borderId="12" xfId="3" applyFont="1" applyFill="1" applyBorder="1"/>
    <xf numFmtId="3" fontId="5" fillId="0" borderId="13" xfId="0" applyNumberFormat="1" applyFont="1" applyFill="1" applyBorder="1" applyAlignment="1">
      <alignment horizontal="center"/>
    </xf>
    <xf numFmtId="3" fontId="7" fillId="0" borderId="13" xfId="3" applyNumberFormat="1" applyFont="1" applyFill="1" applyBorder="1" applyAlignment="1">
      <alignment horizontal="center"/>
    </xf>
    <xf numFmtId="3" fontId="7" fillId="0" borderId="16" xfId="0" applyNumberFormat="1" applyFont="1" applyFill="1" applyBorder="1" applyAlignment="1">
      <alignment horizontal="center"/>
    </xf>
    <xf numFmtId="37" fontId="5" fillId="0" borderId="9" xfId="1" applyNumberFormat="1" applyFont="1" applyBorder="1" applyAlignment="1">
      <alignment horizontal="center" vertical="center"/>
    </xf>
    <xf numFmtId="37" fontId="5" fillId="0" borderId="16" xfId="1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3" fontId="5" fillId="0" borderId="13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1" fontId="5" fillId="0" borderId="13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center" wrapText="1"/>
    </xf>
    <xf numFmtId="37" fontId="5" fillId="0" borderId="8" xfId="0" applyNumberFormat="1" applyFont="1" applyBorder="1" applyAlignment="1">
      <alignment vertical="center"/>
    </xf>
    <xf numFmtId="1" fontId="5" fillId="0" borderId="9" xfId="0" applyNumberFormat="1" applyFont="1" applyBorder="1" applyAlignment="1">
      <alignment horizontal="center" vertical="center"/>
    </xf>
    <xf numFmtId="37" fontId="5" fillId="0" borderId="13" xfId="0" applyNumberFormat="1" applyFont="1" applyBorder="1" applyAlignment="1">
      <alignment vertical="center"/>
    </xf>
    <xf numFmtId="1" fontId="5" fillId="0" borderId="16" xfId="0" applyNumberFormat="1" applyFont="1" applyBorder="1" applyAlignment="1">
      <alignment horizontal="center" vertical="center"/>
    </xf>
    <xf numFmtId="0" fontId="7" fillId="0" borderId="0" xfId="3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37" fontId="5" fillId="0" borderId="8" xfId="0" applyNumberFormat="1" applyFont="1" applyBorder="1" applyAlignment="1">
      <alignment horizontal="center"/>
    </xf>
    <xf numFmtId="37" fontId="5" fillId="0" borderId="9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37" fontId="5" fillId="0" borderId="13" xfId="0" applyNumberFormat="1" applyFont="1" applyBorder="1" applyAlignment="1">
      <alignment horizontal="center"/>
    </xf>
    <xf numFmtId="37" fontId="5" fillId="0" borderId="16" xfId="0" applyNumberFormat="1" applyFont="1" applyBorder="1" applyAlignment="1">
      <alignment horizontal="center"/>
    </xf>
    <xf numFmtId="0" fontId="9" fillId="0" borderId="0" xfId="0" applyFont="1" applyAlignment="1">
      <alignment vertical="top" wrapText="1"/>
    </xf>
    <xf numFmtId="37" fontId="5" fillId="0" borderId="13" xfId="0" applyNumberFormat="1" applyFont="1" applyBorder="1" applyAlignment="1">
      <alignment horizontal="center" vertical="center"/>
    </xf>
    <xf numFmtId="166" fontId="5" fillId="0" borderId="13" xfId="0" applyNumberFormat="1" applyFont="1" applyBorder="1" applyAlignment="1">
      <alignment horizontal="center" vertical="center"/>
    </xf>
    <xf numFmtId="9" fontId="5" fillId="0" borderId="14" xfId="2" applyFont="1" applyBorder="1" applyAlignment="1">
      <alignment horizontal="center" vertical="center"/>
    </xf>
    <xf numFmtId="165" fontId="5" fillId="0" borderId="26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7" fillId="0" borderId="19" xfId="3" applyFont="1" applyFill="1" applyBorder="1" applyAlignment="1">
      <alignment horizontal="center"/>
    </xf>
    <xf numFmtId="0" fontId="7" fillId="0" borderId="20" xfId="3" applyFont="1" applyFill="1" applyBorder="1" applyAlignment="1">
      <alignment horizontal="center"/>
    </xf>
    <xf numFmtId="0" fontId="7" fillId="0" borderId="21" xfId="3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37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7" fontId="5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27">
    <cellStyle name="Comma" xfId="1" builtinId="3"/>
    <cellStyle name="Comma 2" xfId="4"/>
    <cellStyle name="Comma 2 2" xfId="5"/>
    <cellStyle name="Comma 3" xfId="6"/>
    <cellStyle name="Comma 4" xfId="7"/>
    <cellStyle name="Comma 5" xfId="8"/>
    <cellStyle name="Comma 6" xfId="9"/>
    <cellStyle name="Comma 7" xfId="10"/>
    <cellStyle name="Comma 7 2" xfId="11"/>
    <cellStyle name="Comma0" xfId="12"/>
    <cellStyle name="Comma0 2" xfId="13"/>
    <cellStyle name="Comma0 3" xfId="14"/>
    <cellStyle name="Comma0 4" xfId="15"/>
    <cellStyle name="Currency 2" xfId="16"/>
    <cellStyle name="Currency 3" xfId="17"/>
    <cellStyle name="Currency0" xfId="18"/>
    <cellStyle name="Currency0 2" xfId="19"/>
    <cellStyle name="Currency0 3" xfId="20"/>
    <cellStyle name="Currency0 4" xfId="21"/>
    <cellStyle name="Date" xfId="22"/>
    <cellStyle name="Date 2" xfId="23"/>
    <cellStyle name="Date 3" xfId="24"/>
    <cellStyle name="Date 4" xfId="25"/>
    <cellStyle name="Fixed" xfId="26"/>
    <cellStyle name="Fixed 2" xfId="27"/>
    <cellStyle name="Fixed 3" xfId="28"/>
    <cellStyle name="Fixed 4" xfId="29"/>
    <cellStyle name="Heading 1 2" xfId="30"/>
    <cellStyle name="Heading 1 3" xfId="31"/>
    <cellStyle name="Heading 1 4" xfId="32"/>
    <cellStyle name="Heading 1 5" xfId="33"/>
    <cellStyle name="Heading 1 6" xfId="34"/>
    <cellStyle name="Heading 2 2" xfId="35"/>
    <cellStyle name="Heading 2 3" xfId="36"/>
    <cellStyle name="Heading 2 4" xfId="37"/>
    <cellStyle name="Heading 2 5" xfId="38"/>
    <cellStyle name="Heading 2 6" xfId="39"/>
    <cellStyle name="HEADING1" xfId="40"/>
    <cellStyle name="HEADING1 2" xfId="41"/>
    <cellStyle name="HEADING1 3" xfId="42"/>
    <cellStyle name="HEADING2" xfId="43"/>
    <cellStyle name="HEADING2 2" xfId="44"/>
    <cellStyle name="HEADING2 3" xfId="45"/>
    <cellStyle name="Hyperlink 2" xfId="46"/>
    <cellStyle name="Normal" xfId="0" builtinId="0"/>
    <cellStyle name="Normal 10" xfId="47"/>
    <cellStyle name="Normal 10 2" xfId="48"/>
    <cellStyle name="Normal 12" xfId="49"/>
    <cellStyle name="Normal 2" xfId="50"/>
    <cellStyle name="Normal 2 2" xfId="51"/>
    <cellStyle name="Normal 3" xfId="52"/>
    <cellStyle name="Normal 3 2" xfId="53"/>
    <cellStyle name="Normal 4" xfId="54"/>
    <cellStyle name="Normal 4 2" xfId="55"/>
    <cellStyle name="Normal 4 3" xfId="56"/>
    <cellStyle name="Normal 5" xfId="3"/>
    <cellStyle name="Normal 6" xfId="57"/>
    <cellStyle name="Normal 7" xfId="58"/>
    <cellStyle name="Normal 7 2" xfId="59"/>
    <cellStyle name="Normal 8" xfId="60"/>
    <cellStyle name="Normal 9" xfId="61"/>
    <cellStyle name="Normal 9 2" xfId="62"/>
    <cellStyle name="Percent" xfId="2" builtinId="5"/>
    <cellStyle name="Percent 2" xfId="63"/>
    <cellStyle name="Percent 2 2" xfId="64"/>
    <cellStyle name="Percent 3" xfId="65"/>
    <cellStyle name="Percent 4" xfId="66"/>
    <cellStyle name="Percent 5" xfId="67"/>
    <cellStyle name="Percent 5 2" xfId="68"/>
    <cellStyle name="Percent 6" xfId="69"/>
    <cellStyle name="Title 2" xfId="70"/>
    <cellStyle name="Total 2" xfId="71"/>
    <cellStyle name="Total 2 2" xfId="72"/>
    <cellStyle name="Total 2 2 2" xfId="73"/>
    <cellStyle name="Total 2 2 2 2" xfId="74"/>
    <cellStyle name="Total 2 2 3" xfId="75"/>
    <cellStyle name="Total 2 3" xfId="76"/>
    <cellStyle name="Total 2 3 2" xfId="77"/>
    <cellStyle name="Total 2 4" xfId="78"/>
    <cellStyle name="Total 2 4 2" xfId="79"/>
    <cellStyle name="Total 2 5" xfId="80"/>
    <cellStyle name="Total 2 5 2" xfId="81"/>
    <cellStyle name="Total 2 6" xfId="82"/>
    <cellStyle name="Total 2 6 2" xfId="83"/>
    <cellStyle name="Total 2 7" xfId="84"/>
    <cellStyle name="Total 2 7 2" xfId="85"/>
    <cellStyle name="Total 2 8" xfId="86"/>
    <cellStyle name="Total 2 8 2" xfId="87"/>
    <cellStyle name="Total 3" xfId="88"/>
    <cellStyle name="Total 3 2" xfId="89"/>
    <cellStyle name="Total 3 2 2" xfId="90"/>
    <cellStyle name="Total 3 2 2 2" xfId="91"/>
    <cellStyle name="Total 3 2 3" xfId="92"/>
    <cellStyle name="Total 3 3" xfId="93"/>
    <cellStyle name="Total 3 3 2" xfId="94"/>
    <cellStyle name="Total 3 4" xfId="95"/>
    <cellStyle name="Total 3 4 2" xfId="96"/>
    <cellStyle name="Total 3 5" xfId="97"/>
    <cellStyle name="Total 3 5 2" xfId="98"/>
    <cellStyle name="Total 3 6" xfId="99"/>
    <cellStyle name="Total 3 6 2" xfId="100"/>
    <cellStyle name="Total 3 7" xfId="101"/>
    <cellStyle name="Total 3 7 2" xfId="102"/>
    <cellStyle name="Total 3 8" xfId="103"/>
    <cellStyle name="Total 3 8 2" xfId="104"/>
    <cellStyle name="Total 4" xfId="105"/>
    <cellStyle name="Total 4 2" xfId="106"/>
    <cellStyle name="Total 4 2 2" xfId="107"/>
    <cellStyle name="Total 4 2 2 2" xfId="108"/>
    <cellStyle name="Total 4 2 3" xfId="109"/>
    <cellStyle name="Total 4 3" xfId="110"/>
    <cellStyle name="Total 4 3 2" xfId="111"/>
    <cellStyle name="Total 4 4" xfId="112"/>
    <cellStyle name="Total 4 4 2" xfId="113"/>
    <cellStyle name="Total 4 5" xfId="114"/>
    <cellStyle name="Total 4 5 2" xfId="115"/>
    <cellStyle name="Total 4 6" xfId="116"/>
    <cellStyle name="Total 4 6 2" xfId="117"/>
    <cellStyle name="Total 4 7" xfId="118"/>
    <cellStyle name="Total 4 7 2" xfId="119"/>
    <cellStyle name="Total 4 8" xfId="120"/>
    <cellStyle name="Total 4 8 2" xfId="121"/>
    <cellStyle name="Total 5" xfId="122"/>
    <cellStyle name="Total 5 2" xfId="123"/>
    <cellStyle name="Total 5 2 2" xfId="124"/>
    <cellStyle name="Total 5 3" xfId="125"/>
    <cellStyle name="Total 6" xfId="1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297974</xdr:colOff>
      <xdr:row>46</xdr:row>
      <xdr:rowOff>137160</xdr:rowOff>
    </xdr:to>
    <xdr:sp macro="" textlink="">
      <xdr:nvSpPr>
        <xdr:cNvPr id="5" name="TextBox 4"/>
        <xdr:cNvSpPr txBox="1"/>
      </xdr:nvSpPr>
      <xdr:spPr>
        <a:xfrm>
          <a:off x="0" y="0"/>
          <a:ext cx="6393974" cy="8900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100" b="1" cap="all">
              <a:effectLst/>
              <a:latin typeface="Times New Roman"/>
              <a:ea typeface="Times New Roman"/>
              <a:cs typeface="Arial"/>
            </a:rPr>
            <a:t> </a:t>
          </a: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100" b="1" cap="all">
              <a:effectLst/>
              <a:latin typeface="Times New Roman"/>
              <a:ea typeface="Times New Roman"/>
              <a:cs typeface="Arial"/>
            </a:rPr>
            <a:t> </a:t>
          </a: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100" b="1" cap="all">
              <a:effectLst/>
              <a:latin typeface="Times New Roman"/>
              <a:ea typeface="Times New Roman"/>
              <a:cs typeface="Arial"/>
            </a:rPr>
            <a:t> </a:t>
          </a: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100" b="1" cap="all">
              <a:effectLst/>
              <a:latin typeface="Times New Roman"/>
              <a:ea typeface="Times New Roman"/>
              <a:cs typeface="Arial"/>
            </a:rPr>
            <a:t> </a:t>
          </a: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100" b="1" cap="all">
              <a:effectLst/>
              <a:latin typeface="Times New Roman"/>
              <a:ea typeface="Times New Roman"/>
              <a:cs typeface="Arial"/>
            </a:rPr>
            <a:t> </a:t>
          </a: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100" b="1" cap="all">
              <a:effectLst/>
              <a:latin typeface="Times New Roman"/>
              <a:ea typeface="Times New Roman"/>
              <a:cs typeface="Arial"/>
            </a:rPr>
            <a:t> </a:t>
          </a: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100" b="1" cap="all">
              <a:effectLst/>
              <a:latin typeface="Times New Roman"/>
              <a:ea typeface="Times New Roman"/>
              <a:cs typeface="Arial"/>
            </a:rPr>
            <a:t> </a:t>
          </a:r>
        </a:p>
        <a:p>
          <a:endParaRPr lang="en-US">
            <a:effectLst/>
            <a:latin typeface="Microsoft YaHei"/>
          </a:endParaRPr>
        </a:p>
        <a:p>
          <a:endParaRPr lang="en-US">
            <a:effectLst/>
            <a:latin typeface="Microsoft YaHei"/>
          </a:endParaRPr>
        </a:p>
        <a:p>
          <a:endParaRPr lang="en-US">
            <a:effectLst/>
            <a:latin typeface="Microsoft YaHei"/>
          </a:endParaRPr>
        </a:p>
        <a:p>
          <a:endParaRPr lang="en-US">
            <a:effectLst/>
            <a:latin typeface="Microsoft YaHei"/>
          </a:endParaRPr>
        </a:p>
        <a:p>
          <a:endParaRPr lang="en-US">
            <a:effectLst/>
            <a:latin typeface="Microsoft YaHei"/>
          </a:endParaRPr>
        </a:p>
        <a:p>
          <a:endParaRPr lang="en-US">
            <a:effectLst/>
            <a:latin typeface="Microsoft YaHei"/>
          </a:endParaRPr>
        </a:p>
        <a:p>
          <a:endParaRPr lang="en-US">
            <a:effectLst/>
            <a:latin typeface="Microsoft YaHei"/>
          </a:endParaRPr>
        </a:p>
        <a:p>
          <a:endParaRPr lang="en-US">
            <a:effectLst/>
            <a:latin typeface="Microsoft YaHei"/>
          </a:endParaRPr>
        </a:p>
        <a:p>
          <a:pPr algn="ctr"/>
          <a:endParaRPr lang="en-US" sz="2400" b="1">
            <a:effectLst/>
            <a:latin typeface="Microsoft YaHei" panose="020B0503020204020204" pitchFamily="34" charset="-122"/>
            <a:ea typeface="Microsoft YaHei" panose="020B0503020204020204" pitchFamily="34" charset="-122"/>
          </a:endParaRPr>
        </a:p>
        <a:p>
          <a:pPr algn="ctr"/>
          <a:endParaRPr lang="en-US" sz="2400" b="1">
            <a:effectLst/>
            <a:latin typeface="Microsoft YaHei" panose="020B0503020204020204" pitchFamily="34" charset="-122"/>
            <a:ea typeface="Microsoft YaHei" panose="020B0503020204020204" pitchFamily="34" charset="-122"/>
          </a:endParaRPr>
        </a:p>
        <a:p>
          <a:pPr algn="ctr"/>
          <a:r>
            <a:rPr lang="en-US" sz="2400" b="1">
              <a:effectLst/>
              <a:latin typeface="Microsoft YaHei" panose="020B0503020204020204" pitchFamily="34" charset="-122"/>
              <a:ea typeface="Microsoft YaHei" panose="020B0503020204020204" pitchFamily="34" charset="-122"/>
            </a:rPr>
            <a:t>Appendix G-5</a:t>
          </a: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100" b="1" cap="all">
              <a:effectLst/>
              <a:latin typeface="+mn-lt"/>
              <a:ea typeface="Times New Roman"/>
              <a:cs typeface="Arial"/>
            </a:rPr>
            <a:t> </a:t>
          </a:r>
          <a:endParaRPr lang="en-US" sz="1100" b="1" cap="all">
            <a:effectLst/>
            <a:latin typeface="Times New Roman"/>
            <a:ea typeface="Times New Roman"/>
            <a:cs typeface="Arial"/>
          </a:endParaRPr>
        </a:p>
        <a:p>
          <a:pPr marL="0" marR="0" algn="ctr">
            <a:spcBef>
              <a:spcPts val="0"/>
            </a:spcBef>
            <a:spcAft>
              <a:spcPts val="1200"/>
            </a:spcAft>
          </a:pPr>
          <a:r>
            <a:rPr lang="en-US" sz="2400" b="1">
              <a:effectLst/>
              <a:latin typeface="+mn-lt"/>
              <a:ea typeface="Times New Roman"/>
              <a:cs typeface="Arial"/>
            </a:rPr>
            <a:t>FutureFuel Baseline Heat Input</a:t>
          </a:r>
          <a:r>
            <a:rPr lang="en-US" sz="2400" b="1" baseline="0">
              <a:effectLst/>
              <a:latin typeface="+mn-lt"/>
              <a:ea typeface="Times New Roman"/>
              <a:cs typeface="Arial"/>
            </a:rPr>
            <a:t> </a:t>
          </a:r>
        </a:p>
        <a:p>
          <a:pPr marL="0" marR="0" algn="ctr">
            <a:spcBef>
              <a:spcPts val="0"/>
            </a:spcBef>
            <a:spcAft>
              <a:spcPts val="1200"/>
            </a:spcAft>
          </a:pPr>
          <a:r>
            <a:rPr lang="en-US" sz="2400" b="1" baseline="0">
              <a:effectLst/>
              <a:latin typeface="+mn-lt"/>
              <a:ea typeface="Times New Roman"/>
              <a:cs typeface="Arial"/>
            </a:rPr>
            <a:t>and SO2 Emissions</a:t>
          </a:r>
          <a:endParaRPr lang="en-US" sz="2400" b="1">
            <a:effectLst/>
            <a:latin typeface="+mn-lt"/>
            <a:ea typeface="Times New Roman"/>
            <a:cs typeface="Arial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800">
              <a:effectLst/>
              <a:latin typeface="+mn-lt"/>
              <a:ea typeface="Calibri"/>
              <a:cs typeface="Times New Roman"/>
            </a:rPr>
            <a:t> 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800">
              <a:effectLst/>
              <a:latin typeface="+mn-lt"/>
              <a:ea typeface="Calibri"/>
              <a:cs typeface="Times New Roman"/>
            </a:rPr>
            <a:t> 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800">
              <a:effectLst/>
              <a:latin typeface="+mn-lt"/>
              <a:ea typeface="Calibri"/>
              <a:cs typeface="Times New Roman"/>
            </a:rPr>
            <a:t> 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800">
              <a:effectLst/>
              <a:latin typeface="+mn-lt"/>
              <a:ea typeface="Calibri"/>
              <a:cs typeface="Times New Roman"/>
            </a:rPr>
            <a:t> 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800">
              <a:effectLst/>
              <a:latin typeface="+mn-lt"/>
              <a:ea typeface="Calibri"/>
              <a:cs typeface="Times New Roman"/>
            </a:rPr>
            <a:t> </a:t>
          </a:r>
          <a:endParaRPr lang="en-US" sz="1200">
            <a:effectLst/>
            <a:latin typeface="Times New Roman" panose="02020603050405020304" pitchFamily="18" charset="0"/>
            <a:ea typeface="Calibri"/>
            <a:cs typeface="Times New Roman" panose="02020603050405020304" pitchFamily="18" charset="0"/>
          </a:endParaRPr>
        </a:p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Division of Environmental Quality</a:t>
          </a:r>
        </a:p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Office of Air Quality</a:t>
          </a:r>
        </a:p>
        <a:p>
          <a:endParaRPr lang="en-US" sz="1100"/>
        </a:p>
      </xdr:txBody>
    </xdr:sp>
    <xdr:clientData/>
  </xdr:twoCellAnchor>
  <xdr:twoCellAnchor>
    <xdr:from>
      <xdr:col>2</xdr:col>
      <xdr:colOff>209550</xdr:colOff>
      <xdr:row>6</xdr:row>
      <xdr:rowOff>111125</xdr:rowOff>
    </xdr:from>
    <xdr:to>
      <xdr:col>8</xdr:col>
      <xdr:colOff>200818</xdr:colOff>
      <xdr:row>15</xdr:row>
      <xdr:rowOff>187325</xdr:rowOff>
    </xdr:to>
    <xdr:pic>
      <xdr:nvPicPr>
        <xdr:cNvPr id="6" name="Picture 5" descr="EQ_Vertical_color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2775"/>
        <a:stretch/>
      </xdr:blipFill>
      <xdr:spPr bwMode="auto">
        <a:xfrm>
          <a:off x="1428750" y="1254125"/>
          <a:ext cx="3648868" cy="1790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0"/>
  <sheetViews>
    <sheetView topLeftCell="A7" workbookViewId="0">
      <selection activeCell="M38" sqref="M38"/>
    </sheetView>
  </sheetViews>
  <sheetFormatPr defaultRowHeight="15" x14ac:dyDescent="0.25"/>
  <cols>
    <col min="1" max="1" width="26.140625" bestFit="1" customWidth="1"/>
    <col min="2" max="2" width="10.28515625" bestFit="1" customWidth="1"/>
    <col min="3" max="5" width="10" customWidth="1"/>
    <col min="6" max="6" width="10.42578125" customWidth="1"/>
    <col min="7" max="7" width="14" customWidth="1"/>
    <col min="8" max="8" width="2.7109375" customWidth="1"/>
    <col min="10" max="11" width="11" customWidth="1"/>
    <col min="12" max="12" width="11.28515625" customWidth="1"/>
    <col min="13" max="13" width="8.140625" customWidth="1"/>
    <col min="14" max="14" width="10.28515625" customWidth="1"/>
    <col min="15" max="15" width="10.28515625" bestFit="1" customWidth="1"/>
    <col min="16" max="16" width="9.7109375" bestFit="1" customWidth="1"/>
    <col min="17" max="17" width="3.28515625" customWidth="1"/>
    <col min="18" max="21" width="12.7109375" customWidth="1"/>
  </cols>
  <sheetData>
    <row r="1" spans="1:16" ht="32.25" customHeight="1" thickBot="1" x14ac:dyDescent="0.3">
      <c r="A1" s="99" t="s">
        <v>0</v>
      </c>
      <c r="B1" s="99"/>
      <c r="C1" s="99"/>
      <c r="D1" s="99"/>
      <c r="E1" s="99"/>
      <c r="F1" s="99"/>
      <c r="G1" s="99"/>
      <c r="I1" s="100" t="s">
        <v>1</v>
      </c>
      <c r="J1" s="100"/>
      <c r="K1" s="100"/>
      <c r="L1" s="100"/>
      <c r="M1" s="100"/>
      <c r="N1" s="100"/>
      <c r="O1" s="100"/>
      <c r="P1" s="100"/>
    </row>
    <row r="2" spans="1:16" s="5" customFormat="1" ht="42.75" x14ac:dyDescent="0.25">
      <c r="A2" s="1" t="s">
        <v>2</v>
      </c>
      <c r="B2" s="2" t="s">
        <v>3</v>
      </c>
      <c r="C2" s="2" t="s">
        <v>4</v>
      </c>
      <c r="D2" s="3" t="s">
        <v>5</v>
      </c>
      <c r="E2" s="4"/>
      <c r="I2" s="6" t="s">
        <v>6</v>
      </c>
      <c r="J2" s="7" t="s">
        <v>7</v>
      </c>
      <c r="K2" s="7" t="s">
        <v>8</v>
      </c>
      <c r="L2" s="7" t="s">
        <v>9</v>
      </c>
      <c r="M2" s="7" t="s">
        <v>10</v>
      </c>
      <c r="N2" s="8" t="s">
        <v>11</v>
      </c>
      <c r="O2" s="9" t="s">
        <v>12</v>
      </c>
      <c r="P2" s="10" t="s">
        <v>13</v>
      </c>
    </row>
    <row r="3" spans="1:16" s="5" customFormat="1" x14ac:dyDescent="0.25">
      <c r="A3" s="11" t="s">
        <v>14</v>
      </c>
      <c r="B3" s="12">
        <v>319150</v>
      </c>
      <c r="C3" s="13">
        <v>6264</v>
      </c>
      <c r="D3" s="14">
        <v>817726</v>
      </c>
      <c r="E3" s="15"/>
      <c r="I3" s="16">
        <v>2017</v>
      </c>
      <c r="J3" s="17">
        <v>42736</v>
      </c>
      <c r="K3" s="17">
        <v>43101</v>
      </c>
      <c r="L3" s="18">
        <v>3246.4354656254018</v>
      </c>
      <c r="M3" s="18">
        <v>10934.4</v>
      </c>
      <c r="N3" s="19">
        <v>35.497823955334397</v>
      </c>
      <c r="O3" s="20">
        <v>310960.93784872931</v>
      </c>
      <c r="P3" s="21">
        <v>790.59793607282279</v>
      </c>
    </row>
    <row r="4" spans="1:16" s="5" customFormat="1" x14ac:dyDescent="0.25">
      <c r="A4" s="11" t="s">
        <v>15</v>
      </c>
      <c r="B4" s="12">
        <v>16649448</v>
      </c>
      <c r="C4" s="13">
        <v>22236871</v>
      </c>
      <c r="D4" s="14">
        <v>16901916</v>
      </c>
      <c r="E4" s="15"/>
      <c r="I4" s="16">
        <v>2018</v>
      </c>
      <c r="J4" s="17">
        <v>43101</v>
      </c>
      <c r="K4" s="17">
        <v>43466</v>
      </c>
      <c r="L4" s="18">
        <v>3260.3468625051673</v>
      </c>
      <c r="M4" s="18">
        <v>10913</v>
      </c>
      <c r="N4" s="19">
        <v>35.580165310518893</v>
      </c>
      <c r="O4" s="20">
        <v>311682.24812014552</v>
      </c>
      <c r="P4" s="21">
        <v>799.6978784352674</v>
      </c>
    </row>
    <row r="5" spans="1:16" s="5" customFormat="1" ht="15.75" thickBot="1" x14ac:dyDescent="0.3">
      <c r="A5" s="11" t="s">
        <v>16</v>
      </c>
      <c r="B5" s="12">
        <v>75056</v>
      </c>
      <c r="C5" s="13">
        <v>109546</v>
      </c>
      <c r="D5" s="14">
        <v>11749</v>
      </c>
      <c r="E5" s="15"/>
      <c r="I5" s="22">
        <v>2019</v>
      </c>
      <c r="J5" s="23">
        <v>43466</v>
      </c>
      <c r="K5" s="23">
        <v>43831</v>
      </c>
      <c r="L5" s="24">
        <v>2734.2138497789774</v>
      </c>
      <c r="M5" s="24">
        <v>10966.5</v>
      </c>
      <c r="N5" s="25">
        <v>29.984756183601156</v>
      </c>
      <c r="O5" s="26">
        <v>262666.46416834614</v>
      </c>
      <c r="P5" s="27">
        <v>665.85763040897473</v>
      </c>
    </row>
    <row r="6" spans="1:16" s="5" customFormat="1" ht="15.75" thickBot="1" x14ac:dyDescent="0.3">
      <c r="A6" s="11" t="s">
        <v>17</v>
      </c>
      <c r="B6" s="12">
        <v>3540233</v>
      </c>
      <c r="C6" s="13">
        <v>4111544</v>
      </c>
      <c r="D6" s="14">
        <v>3347179</v>
      </c>
      <c r="E6" s="15"/>
      <c r="I6" s="28"/>
      <c r="J6" s="29"/>
      <c r="K6" s="29"/>
      <c r="L6" s="30"/>
      <c r="M6" s="30"/>
      <c r="N6" s="31"/>
      <c r="O6" s="32"/>
      <c r="P6" s="31"/>
    </row>
    <row r="7" spans="1:16" s="5" customFormat="1" ht="15.75" thickBot="1" x14ac:dyDescent="0.3">
      <c r="A7" s="33" t="s">
        <v>18</v>
      </c>
      <c r="B7" s="34">
        <v>30389</v>
      </c>
      <c r="C7" s="35">
        <v>23390</v>
      </c>
      <c r="D7" s="36">
        <v>5182</v>
      </c>
      <c r="E7" s="15"/>
      <c r="I7" s="73" t="s">
        <v>19</v>
      </c>
      <c r="J7" s="75" t="s">
        <v>7</v>
      </c>
      <c r="K7" s="75" t="s">
        <v>8</v>
      </c>
      <c r="L7" s="75" t="s">
        <v>9</v>
      </c>
      <c r="M7" s="75" t="s">
        <v>10</v>
      </c>
      <c r="N7" s="93" t="s">
        <v>11</v>
      </c>
      <c r="O7" s="95" t="s">
        <v>12</v>
      </c>
      <c r="P7" s="97" t="s">
        <v>13</v>
      </c>
    </row>
    <row r="8" spans="1:16" s="5" customFormat="1" x14ac:dyDescent="0.25">
      <c r="I8" s="74"/>
      <c r="J8" s="76"/>
      <c r="K8" s="76"/>
      <c r="L8" s="76"/>
      <c r="M8" s="76"/>
      <c r="N8" s="94"/>
      <c r="O8" s="96"/>
      <c r="P8" s="98"/>
    </row>
    <row r="9" spans="1:16" s="5" customFormat="1" ht="15.75" thickBot="1" x14ac:dyDescent="0.3">
      <c r="I9" s="16">
        <v>2017</v>
      </c>
      <c r="J9" s="17">
        <v>42736</v>
      </c>
      <c r="K9" s="17">
        <v>43101</v>
      </c>
      <c r="L9" s="18">
        <v>2657.6270597040402</v>
      </c>
      <c r="M9" s="18">
        <v>10934.4</v>
      </c>
      <c r="N9" s="19">
        <v>29.059557321627857</v>
      </c>
      <c r="O9" s="37">
        <v>254561.72213745999</v>
      </c>
      <c r="P9" s="21">
        <v>647.20660259560555</v>
      </c>
    </row>
    <row r="10" spans="1:16" s="5" customFormat="1" x14ac:dyDescent="0.25">
      <c r="A10" s="83" t="s">
        <v>2</v>
      </c>
      <c r="B10" s="85" t="s">
        <v>20</v>
      </c>
      <c r="C10" s="85" t="s">
        <v>21</v>
      </c>
      <c r="D10" s="85" t="s">
        <v>22</v>
      </c>
      <c r="E10" s="85" t="s">
        <v>23</v>
      </c>
      <c r="F10" s="85" t="s">
        <v>24</v>
      </c>
      <c r="G10" s="70" t="s">
        <v>25</v>
      </c>
      <c r="I10" s="16">
        <v>2018</v>
      </c>
      <c r="J10" s="17">
        <v>43101</v>
      </c>
      <c r="K10" s="17">
        <v>43466</v>
      </c>
      <c r="L10" s="18">
        <v>2867.7825639395437</v>
      </c>
      <c r="M10" s="18">
        <v>10913</v>
      </c>
      <c r="N10" s="19">
        <v>31.29611112027224</v>
      </c>
      <c r="O10" s="37">
        <v>274153.93341358483</v>
      </c>
      <c r="P10" s="21">
        <v>703.40970728309128</v>
      </c>
    </row>
    <row r="11" spans="1:16" s="5" customFormat="1" ht="15.75" thickBot="1" x14ac:dyDescent="0.3">
      <c r="A11" s="84"/>
      <c r="B11" s="86"/>
      <c r="C11" s="86"/>
      <c r="D11" s="86"/>
      <c r="E11" s="86"/>
      <c r="F11" s="86"/>
      <c r="G11" s="71"/>
      <c r="I11" s="22">
        <v>2019</v>
      </c>
      <c r="J11" s="23">
        <v>43466</v>
      </c>
      <c r="K11" s="23">
        <v>43831</v>
      </c>
      <c r="L11" s="24">
        <v>2305.8741718014385</v>
      </c>
      <c r="M11" s="24">
        <v>10966.5</v>
      </c>
      <c r="N11" s="25">
        <v>25.287369105060478</v>
      </c>
      <c r="O11" s="38">
        <v>221517.35336032978</v>
      </c>
      <c r="P11" s="27">
        <v>561.54492531046071</v>
      </c>
    </row>
    <row r="12" spans="1:16" s="5" customFormat="1" ht="15.75" thickBot="1" x14ac:dyDescent="0.3">
      <c r="A12" s="11" t="s">
        <v>14</v>
      </c>
      <c r="B12" s="12">
        <v>319150</v>
      </c>
      <c r="C12" s="39">
        <v>1.48</v>
      </c>
      <c r="D12" s="40">
        <v>4723.42</v>
      </c>
      <c r="E12" s="39">
        <v>4613</v>
      </c>
      <c r="F12" s="40">
        <v>1472.2389499999999</v>
      </c>
      <c r="G12" s="41">
        <v>6.4166486017775854</v>
      </c>
      <c r="H12" s="42"/>
      <c r="I12" s="28"/>
      <c r="J12" s="29"/>
      <c r="K12" s="29"/>
      <c r="L12" s="30"/>
      <c r="M12" s="30"/>
      <c r="N12" s="31"/>
      <c r="O12" s="32"/>
      <c r="P12" s="31"/>
    </row>
    <row r="13" spans="1:16" s="5" customFormat="1" x14ac:dyDescent="0.25">
      <c r="A13" s="11" t="s">
        <v>15</v>
      </c>
      <c r="B13" s="12">
        <f>16649448+30389</f>
        <v>16679837</v>
      </c>
      <c r="C13" s="39">
        <v>0.17</v>
      </c>
      <c r="D13" s="40">
        <v>28355.722900000001</v>
      </c>
      <c r="E13" s="39">
        <v>5416</v>
      </c>
      <c r="F13" s="40">
        <v>90337.997191999995</v>
      </c>
      <c r="G13" s="41">
        <v>0.62776957163958647</v>
      </c>
      <c r="H13" s="42"/>
      <c r="I13" s="73" t="s">
        <v>26</v>
      </c>
      <c r="J13" s="75" t="s">
        <v>7</v>
      </c>
      <c r="K13" s="75" t="s">
        <v>8</v>
      </c>
      <c r="L13" s="75" t="s">
        <v>9</v>
      </c>
      <c r="M13" s="75" t="s">
        <v>10</v>
      </c>
      <c r="N13" s="93" t="s">
        <v>11</v>
      </c>
      <c r="O13" s="95" t="s">
        <v>12</v>
      </c>
      <c r="P13" s="97" t="s">
        <v>13</v>
      </c>
    </row>
    <row r="14" spans="1:16" s="5" customFormat="1" x14ac:dyDescent="0.25">
      <c r="A14" s="11" t="s">
        <v>16</v>
      </c>
      <c r="B14" s="12">
        <v>75056</v>
      </c>
      <c r="C14" s="39">
        <v>0.6</v>
      </c>
      <c r="D14" s="40">
        <v>450.33600000000001</v>
      </c>
      <c r="E14" s="39">
        <v>12225</v>
      </c>
      <c r="F14" s="40">
        <v>917.55960000000005</v>
      </c>
      <c r="G14" s="41">
        <v>0.98159509202453987</v>
      </c>
      <c r="H14" s="42"/>
      <c r="I14" s="74"/>
      <c r="J14" s="76"/>
      <c r="K14" s="76"/>
      <c r="L14" s="76"/>
      <c r="M14" s="76"/>
      <c r="N14" s="94"/>
      <c r="O14" s="96"/>
      <c r="P14" s="98"/>
    </row>
    <row r="15" spans="1:16" s="5" customFormat="1" x14ac:dyDescent="0.25">
      <c r="A15" s="11" t="s">
        <v>17</v>
      </c>
      <c r="B15" s="12">
        <v>3540233</v>
      </c>
      <c r="C15" s="39">
        <v>0</v>
      </c>
      <c r="D15" s="40">
        <v>0</v>
      </c>
      <c r="E15" s="39">
        <v>6767</v>
      </c>
      <c r="F15" s="40">
        <v>23956.756711000002</v>
      </c>
      <c r="G15" s="41">
        <v>0</v>
      </c>
      <c r="H15" s="42"/>
      <c r="I15" s="16">
        <v>2017</v>
      </c>
      <c r="J15" s="17">
        <v>42736</v>
      </c>
      <c r="K15" s="17">
        <v>43101</v>
      </c>
      <c r="L15" s="18">
        <v>2562.3502488589825</v>
      </c>
      <c r="M15" s="18">
        <v>10934.4</v>
      </c>
      <c r="N15" s="19">
        <v>28.017762561123657</v>
      </c>
      <c r="O15" s="37">
        <v>245435.60003544323</v>
      </c>
      <c r="P15" s="21">
        <v>624.00403140413027</v>
      </c>
    </row>
    <row r="16" spans="1:16" s="5" customFormat="1" x14ac:dyDescent="0.25">
      <c r="A16" s="67"/>
      <c r="B16" s="68"/>
      <c r="C16" s="68"/>
      <c r="D16" s="68"/>
      <c r="E16" s="68"/>
      <c r="F16" s="68"/>
      <c r="G16" s="69"/>
      <c r="H16" s="42"/>
      <c r="I16" s="16">
        <v>2018</v>
      </c>
      <c r="J16" s="17">
        <v>43101</v>
      </c>
      <c r="K16" s="17">
        <v>43466</v>
      </c>
      <c r="L16" s="18">
        <v>3125.1833645880401</v>
      </c>
      <c r="M16" s="18">
        <v>10913</v>
      </c>
      <c r="N16" s="19">
        <v>34.105126057749281</v>
      </c>
      <c r="O16" s="37">
        <v>298760.90426588367</v>
      </c>
      <c r="P16" s="21">
        <v>766.54497566615453</v>
      </c>
    </row>
    <row r="17" spans="1:16" s="5" customFormat="1" ht="15.75" thickBot="1" x14ac:dyDescent="0.3">
      <c r="A17" s="33" t="s">
        <v>27</v>
      </c>
      <c r="B17" s="43">
        <v>20614276</v>
      </c>
      <c r="C17" s="44">
        <v>0.16265174144364808</v>
      </c>
      <c r="D17" s="45">
        <v>33529.478900000002</v>
      </c>
      <c r="E17" s="45">
        <v>5660.3759672665674</v>
      </c>
      <c r="F17" s="45">
        <v>116684.55245299998</v>
      </c>
      <c r="G17" s="46">
        <v>0.57470296101972074</v>
      </c>
      <c r="I17" s="22">
        <v>2019</v>
      </c>
      <c r="J17" s="23">
        <v>43466</v>
      </c>
      <c r="K17" s="23">
        <v>43831</v>
      </c>
      <c r="L17" s="24">
        <v>2940.8427831903418</v>
      </c>
      <c r="M17" s="24">
        <v>10966.5</v>
      </c>
      <c r="N17" s="25">
        <v>32.250752381856884</v>
      </c>
      <c r="O17" s="38">
        <v>282516.59086506633</v>
      </c>
      <c r="P17" s="27">
        <v>716.17756130477756</v>
      </c>
    </row>
    <row r="18" spans="1:16" s="5" customFormat="1" ht="15.75" thickBot="1" x14ac:dyDescent="0.3">
      <c r="I18" s="47"/>
      <c r="J18" s="47"/>
      <c r="K18" s="47"/>
      <c r="L18" s="47"/>
      <c r="M18" s="47"/>
      <c r="N18" s="47"/>
      <c r="O18" s="47"/>
      <c r="P18" s="47"/>
    </row>
    <row r="19" spans="1:16" s="5" customFormat="1" ht="15.75" thickBot="1" x14ac:dyDescent="0.3">
      <c r="H19" s="48"/>
      <c r="I19" s="73" t="s">
        <v>28</v>
      </c>
      <c r="J19" s="75" t="s">
        <v>29</v>
      </c>
      <c r="K19" s="75" t="s">
        <v>30</v>
      </c>
      <c r="L19" s="75" t="s">
        <v>31</v>
      </c>
      <c r="M19" s="75" t="s">
        <v>32</v>
      </c>
      <c r="N19" s="75"/>
      <c r="O19" s="81" t="s">
        <v>33</v>
      </c>
      <c r="P19" s="47"/>
    </row>
    <row r="20" spans="1:16" s="5" customFormat="1" x14ac:dyDescent="0.25">
      <c r="A20" s="83" t="s">
        <v>2</v>
      </c>
      <c r="B20" s="85" t="s">
        <v>34</v>
      </c>
      <c r="C20" s="85" t="s">
        <v>35</v>
      </c>
      <c r="D20" s="85" t="s">
        <v>36</v>
      </c>
      <c r="E20" s="85" t="s">
        <v>37</v>
      </c>
      <c r="F20" s="85" t="s">
        <v>38</v>
      </c>
      <c r="G20" s="70" t="s">
        <v>39</v>
      </c>
      <c r="H20" s="48"/>
      <c r="I20" s="74"/>
      <c r="J20" s="76"/>
      <c r="K20" s="76"/>
      <c r="L20" s="76"/>
      <c r="M20" s="76"/>
      <c r="N20" s="76"/>
      <c r="O20" s="82"/>
      <c r="P20" s="47"/>
    </row>
    <row r="21" spans="1:16" s="5" customFormat="1" x14ac:dyDescent="0.25">
      <c r="A21" s="84"/>
      <c r="B21" s="86"/>
      <c r="C21" s="86"/>
      <c r="D21" s="86"/>
      <c r="E21" s="86"/>
      <c r="F21" s="86"/>
      <c r="G21" s="71"/>
      <c r="H21" s="42"/>
      <c r="I21" s="16">
        <v>2017</v>
      </c>
      <c r="J21" s="49">
        <v>310960.93784872931</v>
      </c>
      <c r="K21" s="49">
        <v>311682.24812014552</v>
      </c>
      <c r="L21" s="49">
        <v>262666.46416834614</v>
      </c>
      <c r="M21" s="87">
        <v>885309.65013722098</v>
      </c>
      <c r="N21" s="88"/>
      <c r="O21" s="50">
        <v>2061.8085700725587</v>
      </c>
      <c r="P21" s="47"/>
    </row>
    <row r="22" spans="1:16" s="5" customFormat="1" x14ac:dyDescent="0.25">
      <c r="A22" s="11" t="s">
        <v>14</v>
      </c>
      <c r="B22" s="12">
        <v>6264</v>
      </c>
      <c r="C22" s="39">
        <v>0.31</v>
      </c>
      <c r="D22" s="40">
        <v>19.418399999999998</v>
      </c>
      <c r="E22" s="39">
        <v>4265</v>
      </c>
      <c r="F22" s="40">
        <v>26.715959999999999</v>
      </c>
      <c r="G22" s="41">
        <v>1.4536928487690504</v>
      </c>
      <c r="H22" s="42"/>
      <c r="I22" s="16">
        <v>2018</v>
      </c>
      <c r="J22" s="49">
        <v>254561.72213745999</v>
      </c>
      <c r="K22" s="49">
        <v>274153.93341358483</v>
      </c>
      <c r="L22" s="49">
        <v>221517.35336032978</v>
      </c>
      <c r="M22" s="87">
        <v>750233.00891137461</v>
      </c>
      <c r="N22" s="88"/>
      <c r="O22" s="50">
        <v>2269.6525613845133</v>
      </c>
      <c r="P22" s="47"/>
    </row>
    <row r="23" spans="1:16" s="5" customFormat="1" ht="15.75" thickBot="1" x14ac:dyDescent="0.3">
      <c r="A23" s="11" t="s">
        <v>15</v>
      </c>
      <c r="B23" s="12">
        <v>22260261</v>
      </c>
      <c r="C23" s="39">
        <v>0.2</v>
      </c>
      <c r="D23" s="40">
        <v>44520.522000000004</v>
      </c>
      <c r="E23" s="39">
        <v>4943</v>
      </c>
      <c r="F23" s="40">
        <v>110032.47012300001</v>
      </c>
      <c r="G23" s="41">
        <v>0.80922516690269075</v>
      </c>
      <c r="H23" s="42"/>
      <c r="I23" s="22">
        <v>2019</v>
      </c>
      <c r="J23" s="51">
        <v>245435.60003544323</v>
      </c>
      <c r="K23" s="51">
        <v>298760.90426588367</v>
      </c>
      <c r="L23" s="51">
        <v>282516.59086506633</v>
      </c>
      <c r="M23" s="89">
        <v>826713.09516639332</v>
      </c>
      <c r="N23" s="90"/>
      <c r="O23" s="52">
        <v>1943.580117024213</v>
      </c>
      <c r="P23" s="47"/>
    </row>
    <row r="24" spans="1:16" s="5" customFormat="1" x14ac:dyDescent="0.25">
      <c r="A24" s="11" t="s">
        <v>16</v>
      </c>
      <c r="B24" s="12">
        <v>109546</v>
      </c>
      <c r="C24" s="39">
        <v>1.52</v>
      </c>
      <c r="D24" s="40">
        <v>1665.0992000000001</v>
      </c>
      <c r="E24" s="39">
        <v>3901</v>
      </c>
      <c r="F24" s="40">
        <v>427.33894600000002</v>
      </c>
      <c r="G24" s="41">
        <v>7.7928736221481669</v>
      </c>
      <c r="H24" s="42"/>
      <c r="I24" s="47"/>
      <c r="J24" s="47"/>
      <c r="K24" s="47"/>
      <c r="L24" s="47"/>
      <c r="M24" s="47"/>
      <c r="N24" s="47"/>
      <c r="O24" s="47"/>
      <c r="P24" s="47"/>
    </row>
    <row r="25" spans="1:16" s="5" customFormat="1" ht="15.75" thickBot="1" x14ac:dyDescent="0.3">
      <c r="A25" s="11" t="s">
        <v>17</v>
      </c>
      <c r="B25" s="12">
        <v>4111544</v>
      </c>
      <c r="C25" s="39">
        <v>0</v>
      </c>
      <c r="D25" s="40">
        <v>0</v>
      </c>
      <c r="E25" s="39">
        <v>6812</v>
      </c>
      <c r="F25" s="40">
        <v>28007.837727999999</v>
      </c>
      <c r="G25" s="41">
        <v>0</v>
      </c>
      <c r="H25" s="53"/>
    </row>
    <row r="26" spans="1:16" s="5" customFormat="1" x14ac:dyDescent="0.25">
      <c r="A26" s="67"/>
      <c r="B26" s="68"/>
      <c r="C26" s="68"/>
      <c r="D26" s="68"/>
      <c r="E26" s="68"/>
      <c r="F26" s="68"/>
      <c r="G26" s="69"/>
      <c r="H26" s="42"/>
      <c r="I26" s="91" t="s">
        <v>40</v>
      </c>
      <c r="J26" s="85" t="s">
        <v>41</v>
      </c>
      <c r="K26" s="85" t="s">
        <v>42</v>
      </c>
      <c r="L26" s="70" t="s">
        <v>43</v>
      </c>
    </row>
    <row r="27" spans="1:16" s="5" customFormat="1" ht="15.75" thickBot="1" x14ac:dyDescent="0.3">
      <c r="A27" s="33" t="s">
        <v>27</v>
      </c>
      <c r="B27" s="43">
        <v>26487615</v>
      </c>
      <c r="C27" s="44">
        <v>0.1744401660927192</v>
      </c>
      <c r="D27" s="54">
        <v>46205.039600000004</v>
      </c>
      <c r="E27" s="45">
        <v>5228.6460203004317</v>
      </c>
      <c r="F27" s="45">
        <v>138494.36275700002</v>
      </c>
      <c r="G27" s="46">
        <v>0.6672479468506689</v>
      </c>
      <c r="I27" s="92"/>
      <c r="J27" s="86"/>
      <c r="K27" s="86"/>
      <c r="L27" s="71"/>
    </row>
    <row r="28" spans="1:16" s="5" customFormat="1" x14ac:dyDescent="0.25">
      <c r="I28" s="55">
        <v>2017</v>
      </c>
      <c r="J28" s="56">
        <v>885309.65013722098</v>
      </c>
      <c r="K28" s="56">
        <v>116684.55245299998</v>
      </c>
      <c r="L28" s="57">
        <v>1001994.202590221</v>
      </c>
    </row>
    <row r="29" spans="1:16" s="5" customFormat="1" ht="15.75" thickBot="1" x14ac:dyDescent="0.3">
      <c r="H29" s="48"/>
      <c r="I29" s="55">
        <v>2018</v>
      </c>
      <c r="J29" s="56">
        <v>750233.00891137461</v>
      </c>
      <c r="K29" s="56">
        <v>138494.36275700002</v>
      </c>
      <c r="L29" s="57">
        <v>888727.37166837463</v>
      </c>
    </row>
    <row r="30" spans="1:16" s="5" customFormat="1" ht="15" customHeight="1" thickBot="1" x14ac:dyDescent="0.3">
      <c r="A30" s="83" t="s">
        <v>2</v>
      </c>
      <c r="B30" s="85" t="s">
        <v>44</v>
      </c>
      <c r="C30" s="85" t="s">
        <v>45</v>
      </c>
      <c r="D30" s="85" t="s">
        <v>46</v>
      </c>
      <c r="E30" s="85" t="s">
        <v>47</v>
      </c>
      <c r="F30" s="85" t="s">
        <v>48</v>
      </c>
      <c r="G30" s="70" t="s">
        <v>49</v>
      </c>
      <c r="H30" s="48"/>
      <c r="I30" s="58">
        <v>2019</v>
      </c>
      <c r="J30" s="59">
        <v>826713.09516639332</v>
      </c>
      <c r="K30" s="59">
        <v>113378.515847</v>
      </c>
      <c r="L30" s="60">
        <v>940091.61101339338</v>
      </c>
    </row>
    <row r="31" spans="1:16" s="5" customFormat="1" x14ac:dyDescent="0.25">
      <c r="A31" s="84"/>
      <c r="B31" s="86"/>
      <c r="C31" s="86"/>
      <c r="D31" s="86"/>
      <c r="E31" s="86"/>
      <c r="F31" s="86"/>
      <c r="G31" s="71"/>
      <c r="H31" s="42"/>
    </row>
    <row r="32" spans="1:16" s="5" customFormat="1" x14ac:dyDescent="0.25">
      <c r="A32" s="11" t="s">
        <v>14</v>
      </c>
      <c r="B32" s="12">
        <v>817726</v>
      </c>
      <c r="C32" s="39">
        <v>0.7</v>
      </c>
      <c r="D32" s="40">
        <v>5724.0819999999994</v>
      </c>
      <c r="E32" s="39">
        <v>5224</v>
      </c>
      <c r="F32" s="40">
        <v>4271.8006240000004</v>
      </c>
      <c r="G32" s="41">
        <v>2.6799387442572735</v>
      </c>
      <c r="H32" s="42"/>
    </row>
    <row r="33" spans="1:16" s="5" customFormat="1" ht="15" customHeight="1" thickBot="1" x14ac:dyDescent="0.3">
      <c r="A33" s="11" t="s">
        <v>15</v>
      </c>
      <c r="B33" s="12">
        <v>16907098</v>
      </c>
      <c r="C33" s="39">
        <v>0.56999999999999995</v>
      </c>
      <c r="D33" s="40">
        <v>96370.458599999984</v>
      </c>
      <c r="E33" s="39">
        <v>5551</v>
      </c>
      <c r="F33" s="40">
        <v>93851.300998000006</v>
      </c>
      <c r="G33" s="41">
        <v>2.0536840208971352</v>
      </c>
      <c r="H33" s="42"/>
      <c r="I33" s="72" t="s">
        <v>50</v>
      </c>
      <c r="J33" s="72"/>
      <c r="K33" s="72"/>
      <c r="L33" s="72"/>
      <c r="M33" s="72"/>
      <c r="N33" s="72"/>
      <c r="O33" s="72"/>
      <c r="P33" s="61"/>
    </row>
    <row r="34" spans="1:16" s="5" customFormat="1" x14ac:dyDescent="0.25">
      <c r="A34" s="11" t="s">
        <v>16</v>
      </c>
      <c r="B34" s="12">
        <v>11749</v>
      </c>
      <c r="C34" s="39">
        <v>1.52</v>
      </c>
      <c r="D34" s="40">
        <v>178.5848</v>
      </c>
      <c r="E34" s="39">
        <v>3901</v>
      </c>
      <c r="F34" s="40">
        <v>45.832849000000003</v>
      </c>
      <c r="G34" s="41">
        <v>7.7928736221481669</v>
      </c>
      <c r="H34" s="42"/>
      <c r="I34" s="73" t="s">
        <v>51</v>
      </c>
      <c r="J34" s="75" t="s">
        <v>52</v>
      </c>
      <c r="K34" s="75" t="s">
        <v>53</v>
      </c>
      <c r="L34" s="75" t="s">
        <v>54</v>
      </c>
      <c r="M34" s="77" t="s">
        <v>55</v>
      </c>
      <c r="N34" s="79" t="s">
        <v>56</v>
      </c>
      <c r="O34" s="81" t="s">
        <v>57</v>
      </c>
      <c r="P34" s="61"/>
    </row>
    <row r="35" spans="1:16" s="5" customFormat="1" x14ac:dyDescent="0.25">
      <c r="A35" s="11" t="s">
        <v>17</v>
      </c>
      <c r="B35" s="12">
        <v>3347179</v>
      </c>
      <c r="C35" s="39">
        <v>0.04</v>
      </c>
      <c r="D35" s="40">
        <v>1338.8716000000002</v>
      </c>
      <c r="E35" s="39">
        <v>4544</v>
      </c>
      <c r="F35" s="40">
        <v>15209.581376</v>
      </c>
      <c r="G35" s="41">
        <v>0.17605633802816903</v>
      </c>
      <c r="H35" s="53"/>
      <c r="I35" s="74"/>
      <c r="J35" s="76"/>
      <c r="K35" s="76"/>
      <c r="L35" s="76"/>
      <c r="M35" s="78"/>
      <c r="N35" s="80"/>
      <c r="O35" s="82"/>
      <c r="P35" s="61"/>
    </row>
    <row r="36" spans="1:16" s="5" customFormat="1" ht="15.75" thickBot="1" x14ac:dyDescent="0.3">
      <c r="A36" s="67"/>
      <c r="B36" s="68"/>
      <c r="C36" s="68"/>
      <c r="D36" s="68"/>
      <c r="E36" s="68"/>
      <c r="F36" s="68"/>
      <c r="G36" s="69"/>
      <c r="I36" s="22">
        <v>2019</v>
      </c>
      <c r="J36" s="62">
        <f>AVERAGE(M3:M5)</f>
        <v>10937.966666666667</v>
      </c>
      <c r="K36" s="62">
        <f>AVERAGE(L3:L5)</f>
        <v>3080.3320593031822</v>
      </c>
      <c r="L36" s="63">
        <f>(K36*J36)/1000000</f>
        <v>33.692569386922898</v>
      </c>
      <c r="M36" s="64">
        <v>0.02</v>
      </c>
      <c r="N36" s="65">
        <f>M36*K36*2</f>
        <v>123.2132823721273</v>
      </c>
      <c r="O36" s="66">
        <f>N36/L36</f>
        <v>3.6569868257049607</v>
      </c>
    </row>
    <row r="37" spans="1:16" s="5" customFormat="1" ht="15.75" thickBot="1" x14ac:dyDescent="0.3">
      <c r="A37" s="33" t="s">
        <v>27</v>
      </c>
      <c r="B37" s="43">
        <v>21083752</v>
      </c>
      <c r="C37" s="44">
        <v>0.4914305432922943</v>
      </c>
      <c r="D37" s="54">
        <v>103611.99699999997</v>
      </c>
      <c r="E37" s="45">
        <v>5377.5303298483113</v>
      </c>
      <c r="F37" s="45">
        <v>113378.515847</v>
      </c>
      <c r="G37" s="46">
        <v>1.8277183507997306</v>
      </c>
    </row>
    <row r="38" spans="1:16" s="5" customFormat="1" x14ac:dyDescent="0.25"/>
    <row r="39" spans="1:16" s="5" customFormat="1" x14ac:dyDescent="0.25"/>
    <row r="40" spans="1:16" s="5" customFormat="1" x14ac:dyDescent="0.25">
      <c r="I40"/>
      <c r="J40"/>
      <c r="K40"/>
      <c r="L40"/>
      <c r="M40"/>
      <c r="N40"/>
      <c r="O40"/>
    </row>
  </sheetData>
  <mergeCells count="63">
    <mergeCell ref="F10:F11"/>
    <mergeCell ref="A1:G1"/>
    <mergeCell ref="I1:P1"/>
    <mergeCell ref="I7:I8"/>
    <mergeCell ref="J7:J8"/>
    <mergeCell ref="K7:K8"/>
    <mergeCell ref="L7:L8"/>
    <mergeCell ref="M7:M8"/>
    <mergeCell ref="N7:N8"/>
    <mergeCell ref="O7:O8"/>
    <mergeCell ref="P7:P8"/>
    <mergeCell ref="A10:A11"/>
    <mergeCell ref="B10:B11"/>
    <mergeCell ref="C10:C11"/>
    <mergeCell ref="D10:D11"/>
    <mergeCell ref="E10:E11"/>
    <mergeCell ref="G10:G11"/>
    <mergeCell ref="I13:I14"/>
    <mergeCell ref="J13:J14"/>
    <mergeCell ref="K13:K14"/>
    <mergeCell ref="L13:L14"/>
    <mergeCell ref="N13:N14"/>
    <mergeCell ref="O13:O14"/>
    <mergeCell ref="P13:P14"/>
    <mergeCell ref="A16:G16"/>
    <mergeCell ref="I19:I20"/>
    <mergeCell ref="J19:J20"/>
    <mergeCell ref="K19:K20"/>
    <mergeCell ref="L19:L20"/>
    <mergeCell ref="M19:N20"/>
    <mergeCell ref="O19:O20"/>
    <mergeCell ref="M13:M14"/>
    <mergeCell ref="G20:G21"/>
    <mergeCell ref="M21:N21"/>
    <mergeCell ref="M22:N22"/>
    <mergeCell ref="M23:N23"/>
    <mergeCell ref="A26:G26"/>
    <mergeCell ref="I26:I27"/>
    <mergeCell ref="J26:J27"/>
    <mergeCell ref="K26:K27"/>
    <mergeCell ref="L26:L27"/>
    <mergeCell ref="A20:A21"/>
    <mergeCell ref="B20:B21"/>
    <mergeCell ref="C20:C21"/>
    <mergeCell ref="D20:D21"/>
    <mergeCell ref="E20:E21"/>
    <mergeCell ref="F20:F21"/>
    <mergeCell ref="A36:G36"/>
    <mergeCell ref="G30:G31"/>
    <mergeCell ref="I33:O33"/>
    <mergeCell ref="I34:I35"/>
    <mergeCell ref="J34:J35"/>
    <mergeCell ref="K34:K35"/>
    <mergeCell ref="L34:L35"/>
    <mergeCell ref="M34:M35"/>
    <mergeCell ref="N34:N35"/>
    <mergeCell ref="O34:O35"/>
    <mergeCell ref="A30:A31"/>
    <mergeCell ref="B30:B31"/>
    <mergeCell ref="C30:C31"/>
    <mergeCell ref="D30:D31"/>
    <mergeCell ref="E30:E31"/>
    <mergeCell ref="F30:F31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Total Heat Input</vt:lpstr>
    </vt:vector>
  </TitlesOfParts>
  <Company>ADEQ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Tricia Treece</dc:creator>
  <cp:lastModifiedBy>Author&lt;*&gt;</cp:lastModifiedBy>
  <dcterms:created xsi:type="dcterms:W3CDTF">2020-09-21T14:48:42Z</dcterms:created>
  <dcterms:modified xsi:type="dcterms:W3CDTF">2021-10-14T15:24:06Z</dcterms:modified>
</cp:coreProperties>
</file>